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WEB\"/>
    </mc:Choice>
  </mc:AlternateContent>
  <bookViews>
    <workbookView xWindow="0" yWindow="0" windowWidth="20490" windowHeight="7755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L44" i="2" s="1"/>
  <c r="M49" i="2"/>
  <c r="L55" i="2"/>
  <c r="M55" i="2"/>
  <c r="L65" i="2"/>
  <c r="M65" i="2"/>
  <c r="L67" i="2"/>
  <c r="M67" i="2"/>
  <c r="L74" i="2"/>
  <c r="L73" i="2" s="1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L207" i="2" s="1"/>
  <c r="M208" i="2"/>
  <c r="M227" i="2"/>
  <c r="L234" i="2"/>
  <c r="M234" i="2"/>
  <c r="M248" i="2"/>
  <c r="L247" i="2"/>
  <c r="M273" i="2"/>
  <c r="M310" i="2"/>
  <c r="L365" i="2"/>
  <c r="M365" i="2"/>
  <c r="M372" i="2"/>
  <c r="L409" i="2"/>
  <c r="M409" i="2"/>
  <c r="M410" i="2"/>
  <c r="L435" i="2"/>
  <c r="M435" i="2"/>
  <c r="L436" i="2"/>
  <c r="M436" i="2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M1065" i="2"/>
  <c r="M1064" i="2" s="1"/>
  <c r="M1062" i="2" s="1"/>
  <c r="L1066" i="2"/>
  <c r="L1065" i="2" s="1"/>
  <c r="L1064" i="2" s="1"/>
  <c r="L1062" i="2" s="1"/>
  <c r="M1066" i="2"/>
  <c r="L1070" i="2"/>
  <c r="M1070" i="2"/>
  <c r="L1071" i="2"/>
  <c r="M1071" i="2"/>
  <c r="L1072" i="2"/>
  <c r="M1072" i="2"/>
  <c r="L1075" i="2"/>
  <c r="L1074" i="2" s="1"/>
  <c r="L1073" i="2" s="1"/>
  <c r="L1069" i="2" s="1"/>
  <c r="M1075" i="2"/>
  <c r="M1074" i="2" s="1"/>
  <c r="L1077" i="2"/>
  <c r="M1077" i="2"/>
  <c r="L1079" i="2"/>
  <c r="M1079" i="2"/>
  <c r="L1082" i="2"/>
  <c r="L1081" i="2" s="1"/>
  <c r="M1082" i="2"/>
  <c r="M1081" i="2" s="1"/>
  <c r="L1086" i="2"/>
  <c r="M1086" i="2"/>
  <c r="L1091" i="2"/>
  <c r="M1091" i="2"/>
  <c r="L1096" i="2"/>
  <c r="M1096" i="2"/>
  <c r="L1099" i="2"/>
  <c r="M1099" i="2"/>
  <c r="L1101" i="2"/>
  <c r="L1098" i="2" s="1"/>
  <c r="M1101" i="2"/>
  <c r="M1098" i="2" s="1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8" i="2"/>
  <c r="L1117" i="2" s="1"/>
  <c r="L1115" i="2" s="1"/>
  <c r="L1119" i="2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466" i="2" l="1"/>
  <c r="M457" i="2" s="1"/>
  <c r="L466" i="2"/>
  <c r="L457" i="2" s="1"/>
  <c r="M247" i="2"/>
  <c r="M207" i="2"/>
  <c r="L85" i="2"/>
  <c r="L84" i="2" s="1"/>
  <c r="L82" i="2" s="1"/>
  <c r="M44" i="2"/>
  <c r="M43" i="2" s="1"/>
  <c r="M41" i="2" s="1"/>
  <c r="M17" i="2" s="1"/>
  <c r="M21" i="2"/>
  <c r="M20" i="2" s="1"/>
  <c r="M18" i="2" s="1"/>
  <c r="L1168" i="2"/>
  <c r="L1166" i="2" s="1"/>
  <c r="L1149" i="2"/>
  <c r="L43" i="2"/>
  <c r="L41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L1097" i="2"/>
  <c r="L1095" i="2" s="1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L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<sst xmlns="http://schemas.openxmlformats.org/spreadsheetml/2006/main" count="2584" uniqueCount="300">
  <si>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</si>
  <si>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</si>
  <si>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</si>
  <si>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</si>
  <si>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</si>
  <si>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</si>
  <si>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</si>
  <si>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</si>
  <si>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</si>
  <si>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</si>
  <si>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</si>
  <si>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</si>
  <si>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</si>
  <si>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</si>
  <si>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</si>
  <si>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</si>
  <si>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</si>
  <si>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</si>
  <si>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</si>
  <si>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</si>
  <si>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</si>
  <si>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</si>
  <si>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</si>
  <si>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</si>
  <si>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</si>
  <si>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</si>
  <si>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</si>
  <si>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</si>
  <si>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</si>
  <si>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</si>
  <si>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</si>
  <si>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</si>
  <si>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</si>
  <si>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</si>
  <si>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</si>
  <si>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</si>
  <si>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</si>
  <si>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</si>
  <si>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</si>
  <si>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</si>
  <si>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</si>
  <si>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</si>
  <si>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</si>
  <si>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</si>
  <si>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</si>
  <si>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</si>
  <si>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</si>
  <si>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</si>
  <si>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</si>
  <si>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</si>
  <si>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</si>
  <si>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</si>
  <si>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</si>
  <si>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</si>
  <si>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</si>
  <si>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</si>
  <si>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</si>
  <si>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</si>
  <si>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</si>
  <si>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</si>
  <si>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</si>
  <si>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</si>
  <si>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</si>
  <si>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</si>
  <si>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</si>
  <si>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</si>
  <si>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</si>
  <si>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</si>
  <si>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</si>
  <si>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</si>
  <si>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</si>
  <si>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</si>
  <si>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</si>
  <si>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</si>
  <si>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</si>
  <si>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</si>
  <si>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</si>
  <si>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</si>
  <si>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</si>
  <si>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</si>
  <si>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</si>
  <si>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</si>
  <si>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</si>
  <si>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</si>
  <si>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</si>
  <si>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</si>
  <si>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</si>
  <si>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</si>
  <si>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</si>
  <si>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</si>
  <si>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</si>
  <si>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</si>
  <si>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</si>
  <si>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</si>
  <si>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</si>
  <si>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</si>
  <si>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</si>
  <si>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</si>
  <si>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</si>
  <si>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</si>
  <si>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</si>
  <si>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</si>
  <si>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</si>
  <si>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</si>
  <si>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</si>
  <si>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</si>
  <si>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</si>
  <si>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</si>
  <si>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</si>
  <si>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</si>
  <si>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</si>
  <si>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</si>
  <si>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</si>
  <si>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</si>
  <si>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</si>
  <si>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</si>
  <si>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</si>
  <si>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</si>
  <si>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</si>
  <si>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</si>
  <si>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</si>
  <si>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</si>
  <si>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</si>
  <si>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</si>
  <si>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</si>
  <si>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</si>
  <si>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</si>
  <si>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</si>
  <si>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</si>
  <si>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</si>
  <si>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</si>
  <si>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</si>
  <si>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</si>
  <si>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</si>
  <si>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</si>
  <si>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</si>
  <si>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</si>
  <si>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</si>
  <si>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</si>
  <si>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</si>
  <si>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</si>
  <si>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</si>
  <si>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</si>
  <si>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</si>
  <si>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</si>
  <si>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</si>
  <si>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</si>
  <si>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</si>
  <si>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</si>
  <si>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</si>
  <si>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</si>
  <si>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</si>
  <si>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</si>
  <si>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</si>
  <si>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</si>
  <si>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</si>
  <si>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</si>
  <si>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</si>
  <si>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</si>
  <si>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</si>
  <si>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</si>
  <si>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</si>
  <si>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</si>
  <si>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</si>
  <si>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</si>
  <si>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</si>
  <si>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</si>
  <si>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</si>
  <si>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</si>
  <si>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</si>
  <si>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</si>
  <si>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</si>
  <si>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</si>
  <si>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</si>
  <si>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</si>
  <si>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</si>
  <si>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</si>
  <si>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</si>
  <si>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</si>
  <si>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</si>
  <si>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</si>
  <si>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</si>
  <si>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</si>
  <si>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</si>
  <si>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</si>
  <si>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</si>
  <si>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</si>
  <si>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</si>
  <si>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</si>
  <si>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</si>
  <si>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</si>
  <si>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</si>
  <si>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</si>
  <si>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</si>
  <si>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</si>
  <si>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</si>
  <si>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</si>
  <si>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</si>
  <si>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</si>
  <si>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</si>
  <si>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</si>
  <si>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</si>
  <si>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</si>
  <si>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</si>
  <si>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</si>
  <si>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</si>
  <si>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</si>
  <si>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</si>
  <si>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</si>
  <si>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</si>
  <si>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</si>
  <si>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</si>
  <si>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</si>
  <si>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</si>
  <si>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</si>
  <si>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</si>
  <si>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</si>
  <si>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</si>
  <si>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</si>
  <si>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</si>
  <si>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</si>
  <si>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</si>
  <si>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</si>
  <si>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</si>
  <si>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</si>
  <si>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</si>
  <si>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</si>
  <si>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</si>
  <si>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</si>
  <si>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</si>
  <si>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</si>
  <si>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</si>
  <si>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</si>
  <si>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</si>
  <si>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</si>
  <si>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</si>
  <si>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</si>
  <si>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</si>
  <si>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</si>
  <si>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</si>
  <si>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</si>
  <si>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</si>
  <si>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</si>
  <si>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</si>
  <si>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</si>
  <si>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</si>
  <si>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</si>
  <si>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</si>
  <si>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</si>
  <si>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</si>
  <si>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</si>
  <si>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</si>
  <si>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</si>
  <si>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</si>
  <si>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</si>
  <si>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</si>
  <si>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</si>
  <si>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</si>
  <si>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</si>
  <si>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</si>
  <si>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</si>
  <si>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</si>
  <si>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</si>
  <si>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</si>
  <si>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</si>
  <si>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</si>
  <si>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</si>
  <si>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</si>
  <si>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</si>
  <si>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</si>
  <si>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</si>
  <si>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</si>
  <si>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</si>
  <si>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</si>
  <si>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</si>
  <si>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</si>
  <si>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</si>
  <si>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</si>
  <si>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</si>
  <si>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</si>
  <si>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</si>
  <si>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</si>
  <si>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</si>
  <si>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</si>
  <si>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</si>
  <si>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</si>
  <si>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</si>
  <si>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</si>
  <si>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</si>
  <si>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</si>
  <si>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</si>
  <si>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</si>
  <si>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</si>
  <si>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</si>
  <si>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</si>
  <si>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</si>
  <si>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</si>
  <si>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</si>
  <si>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</si>
  <si>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OŠ MATE LOVRAKA, VLADISLAVCI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</si>
</sst>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422" sqref="F422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3655563</v>
      </c>
      <c r="D3" s="7">
        <f>SUM(D4,D19,D48,D63,D78,D93,D122,D172,D208,D216,D224,D232,D247,D262,D280,D295)</f>
        <v>3655563</v>
      </c>
      <c r="E3" s="7">
        <f>SUM(E4,E19,E48,E63,E78,E93,E122,E172,E208,E216,E224,E232,E247,E262,E280,E295)</f>
        <v>3655563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3125000</v>
      </c>
      <c r="D63" s="18">
        <f t="shared" si="12"/>
        <v>3125000</v>
      </c>
      <c r="E63" s="18">
        <f t="shared" si="12"/>
        <v>3125000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3075000</v>
      </c>
      <c r="D64" s="13">
        <f t="shared" ref="D64:E64" si="14">SUM(D65:D70)</f>
        <v>3075000</v>
      </c>
      <c r="E64" s="13">
        <f t="shared" si="14"/>
        <v>3075000</v>
      </c>
    </row>
    <row r="65" spans="1:5" s="8" customFormat="1" x14ac:dyDescent="0.25">
      <c r="A65" s="11"/>
      <c r="B65" s="14">
        <v>3210</v>
      </c>
      <c r="C65" s="15">
        <v>24000</v>
      </c>
      <c r="D65" s="15">
        <v>24000</v>
      </c>
      <c r="E65" s="15">
        <v>24000</v>
      </c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3051000</v>
      </c>
      <c r="D67" s="15">
        <v>3051000</v>
      </c>
      <c r="E67" s="15">
        <v>3051000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50000</v>
      </c>
      <c r="D71" s="13">
        <f t="shared" si="15"/>
        <v>50000</v>
      </c>
      <c r="E71" s="13">
        <f t="shared" si="15"/>
        <v>50000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50000</v>
      </c>
      <c r="D74" s="15">
        <v>50000</v>
      </c>
      <c r="E74" s="15">
        <v>50000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2000</v>
      </c>
      <c r="D224" s="18">
        <f t="shared" si="43"/>
        <v>2000</v>
      </c>
      <c r="E224" s="18">
        <f t="shared" si="43"/>
        <v>2000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2000</v>
      </c>
      <c r="D225" s="13">
        <f t="shared" si="44"/>
        <v>2000</v>
      </c>
      <c r="E225" s="13">
        <f t="shared" si="44"/>
        <v>2000</v>
      </c>
    </row>
    <row r="226" spans="1:5" s="8" customFormat="1" x14ac:dyDescent="0.25">
      <c r="A226" s="11"/>
      <c r="B226" s="14">
        <v>3210</v>
      </c>
      <c r="C226" s="15">
        <v>2000</v>
      </c>
      <c r="D226" s="15">
        <v>2000</v>
      </c>
      <c r="E226" s="15">
        <v>2000</v>
      </c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31000</v>
      </c>
      <c r="D232" s="18">
        <f t="shared" si="45"/>
        <v>31000</v>
      </c>
      <c r="E232" s="18">
        <f t="shared" si="45"/>
        <v>31000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1000</v>
      </c>
      <c r="D233" s="13">
        <f t="shared" ref="D233:E233" si="47">SUM(D234:D239)</f>
        <v>1000</v>
      </c>
      <c r="E233" s="13">
        <f t="shared" si="47"/>
        <v>1000</v>
      </c>
    </row>
    <row r="234" spans="1:5" s="8" customFormat="1" x14ac:dyDescent="0.25">
      <c r="A234" s="11"/>
      <c r="B234" s="14">
        <v>3210</v>
      </c>
      <c r="C234" s="15">
        <v>1000</v>
      </c>
      <c r="D234" s="15">
        <v>1000</v>
      </c>
      <c r="E234" s="15">
        <v>1000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30000</v>
      </c>
      <c r="D240" s="13">
        <f t="shared" si="48"/>
        <v>30000</v>
      </c>
      <c r="E240" s="13">
        <f t="shared" si="48"/>
        <v>30000</v>
      </c>
    </row>
    <row r="241" spans="1:5" s="8" customFormat="1" x14ac:dyDescent="0.25">
      <c r="A241" s="11"/>
      <c r="B241" s="14">
        <v>3210</v>
      </c>
      <c r="C241" s="15">
        <v>30000</v>
      </c>
      <c r="D241" s="15">
        <v>30000</v>
      </c>
      <c r="E241" s="15">
        <v>30000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2000</v>
      </c>
      <c r="D247" s="18">
        <f t="shared" si="49"/>
        <v>2000</v>
      </c>
      <c r="E247" s="18">
        <f t="shared" si="49"/>
        <v>2000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2000</v>
      </c>
      <c r="D248" s="13">
        <f t="shared" ref="D248:E248" si="51">SUM(D249:D254)</f>
        <v>2000</v>
      </c>
      <c r="E248" s="13">
        <f t="shared" si="51"/>
        <v>2000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2000</v>
      </c>
      <c r="D252" s="15">
        <v>2000</v>
      </c>
      <c r="E252" s="15">
        <v>2000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495563</v>
      </c>
      <c r="D262" s="18">
        <f>SUM(D263,D270)</f>
        <v>495563</v>
      </c>
      <c r="E262" s="18">
        <f>SUM(E263,E270)</f>
        <v>495563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485400</v>
      </c>
      <c r="D263" s="13">
        <f>SUM(D264:D269)</f>
        <v>485400</v>
      </c>
      <c r="E263" s="13">
        <f>SUM(E264:E269)</f>
        <v>485400</v>
      </c>
      <c r="F263" s="25"/>
    </row>
    <row r="264" spans="1:6" s="8" customFormat="1" x14ac:dyDescent="0.25">
      <c r="A264" s="11"/>
      <c r="B264" s="23">
        <v>11</v>
      </c>
      <c r="C264" s="15">
        <v>88000</v>
      </c>
      <c r="D264" s="15">
        <v>88000</v>
      </c>
      <c r="E264" s="15">
        <v>88000</v>
      </c>
    </row>
    <row r="265" spans="1:6" s="8" customFormat="1" x14ac:dyDescent="0.25">
      <c r="A265" s="11"/>
      <c r="B265" s="26">
        <v>12</v>
      </c>
      <c r="C265" s="15">
        <v>390900</v>
      </c>
      <c r="D265" s="15">
        <v>390900</v>
      </c>
      <c r="E265" s="15">
        <v>390900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6500</v>
      </c>
      <c r="D269" s="15">
        <v>6500</v>
      </c>
      <c r="E269" s="15">
        <v>6500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10163</v>
      </c>
      <c r="D270" s="13">
        <f>SUM(D271:D276)</f>
        <v>10163</v>
      </c>
      <c r="E270" s="13">
        <f>SUM(E271:E276)</f>
        <v>10163</v>
      </c>
    </row>
    <row r="271" spans="1:6" s="8" customFormat="1" x14ac:dyDescent="0.25">
      <c r="A271" s="11"/>
      <c r="B271" s="23">
        <v>11</v>
      </c>
      <c r="C271" s="15">
        <v>400</v>
      </c>
      <c r="D271" s="15">
        <v>400</v>
      </c>
      <c r="E271" s="15">
        <v>400</v>
      </c>
    </row>
    <row r="272" spans="1:6" s="8" customFormat="1" x14ac:dyDescent="0.25">
      <c r="A272" s="11"/>
      <c r="B272" s="26">
        <v>12</v>
      </c>
      <c r="C272" s="15">
        <v>9763</v>
      </c>
      <c r="D272" s="15">
        <v>9763</v>
      </c>
      <c r="E272" s="15">
        <v>9763</v>
      </c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20000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20000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20000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>
        <v>20000</v>
      </c>
      <c r="D422" s="15">
        <v>0</v>
      </c>
      <c r="E422" s="15">
        <v>0</v>
      </c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3675563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3655563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3655563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3655563</v>
      </c>
      <c r="D438" s="34">
        <f>D3</f>
        <v>3655563</v>
      </c>
      <c r="E438" s="34">
        <f>E3</f>
        <v>3655563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20000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3675563</v>
      </c>
      <c r="D442" s="37">
        <f t="shared" si="93"/>
        <v>3655563</v>
      </c>
      <c r="E442" s="37">
        <f t="shared" si="93"/>
        <v>3655563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88400</v>
      </c>
      <c r="D446" s="43">
        <f t="shared" si="94"/>
        <v>88400</v>
      </c>
      <c r="E446" s="43">
        <f t="shared" si="94"/>
        <v>88400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400663</v>
      </c>
      <c r="D447" s="43">
        <f t="shared" si="94"/>
        <v>400663</v>
      </c>
      <c r="E447" s="43">
        <f t="shared" si="94"/>
        <v>400663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6500</v>
      </c>
      <c r="D451" s="43">
        <f t="shared" si="94"/>
        <v>6500</v>
      </c>
      <c r="E451" s="43">
        <f t="shared" si="94"/>
        <v>6500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77000</v>
      </c>
      <c r="D452" s="43">
        <f t="shared" si="94"/>
        <v>57000</v>
      </c>
      <c r="E452" s="43">
        <f t="shared" si="94"/>
        <v>57000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3101000</v>
      </c>
      <c r="D454" s="43">
        <f t="shared" si="94"/>
        <v>3101000</v>
      </c>
      <c r="E454" s="43">
        <f t="shared" si="94"/>
        <v>3101000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2000</v>
      </c>
      <c r="D455" s="43">
        <f t="shared" si="94"/>
        <v>2000</v>
      </c>
      <c r="E455" s="43">
        <f t="shared" si="94"/>
        <v>2000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3675563</v>
      </c>
      <c r="D458" s="48">
        <f>SUM(D446:D457)</f>
        <v>3655563</v>
      </c>
      <c r="E458" s="48">
        <f>SUM(E446:E457)</f>
        <v>3655563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80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zoomScaleNormal="100" workbookViewId="0">
      <pane xSplit="10" ySplit="2" topLeftCell="K1222" activePane="bottomRight" state="frozen"/>
      <selection activeCell="J13" sqref="J13"/>
      <selection pane="topRight" activeCell="J13" sqref="J13"/>
      <selection pane="bottomLeft" activeCell="J13" sqref="J13"/>
      <selection pane="bottomRight" activeCell="K526" sqref="K526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3675563</v>
      </c>
      <c r="L5" s="92">
        <f>SUM(L17,L101,L198,L1001)</f>
        <v>3655563</v>
      </c>
      <c r="M5" s="92">
        <f>SUM(M17,M101,M198,M1001)</f>
        <v>3655563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88400</v>
      </c>
      <c r="L6" s="92">
        <f t="shared" si="4"/>
        <v>88400</v>
      </c>
      <c r="M6" s="92">
        <f t="shared" si="4"/>
        <v>88400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400663</v>
      </c>
      <c r="L7" s="92">
        <f t="shared" si="4"/>
        <v>400663</v>
      </c>
      <c r="M7" s="92">
        <f t="shared" si="4"/>
        <v>400663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77000</v>
      </c>
      <c r="L8" s="92">
        <f t="shared" si="4"/>
        <v>57000</v>
      </c>
      <c r="M8" s="92">
        <f t="shared" si="4"/>
        <v>57000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6500</v>
      </c>
      <c r="L11" s="92">
        <f t="shared" si="4"/>
        <v>6500</v>
      </c>
      <c r="M11" s="92">
        <f t="shared" si="4"/>
        <v>6500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3101000</v>
      </c>
      <c r="L12" s="92">
        <f t="shared" si="4"/>
        <v>3101000</v>
      </c>
      <c r="M12" s="92">
        <f t="shared" si="4"/>
        <v>3101000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2000</v>
      </c>
      <c r="L14" s="92">
        <f t="shared" si="4"/>
        <v>2000</v>
      </c>
      <c r="M14" s="92">
        <f t="shared" si="4"/>
        <v>2000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400663</v>
      </c>
      <c r="L17" s="98">
        <f t="shared" ref="L17:M17" si="8">SUM(L18,L33,L41,L82)</f>
        <v>400663</v>
      </c>
      <c r="M17" s="98">
        <f t="shared" si="8"/>
        <v>400663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1500</v>
      </c>
      <c r="L18" s="117">
        <f t="shared" ref="L18:M18" si="9">SUM(L20)</f>
        <v>1500</v>
      </c>
      <c r="M18" s="117">
        <f t="shared" si="9"/>
        <v>1500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1500</v>
      </c>
      <c r="L19" s="111">
        <f t="shared" ref="L19:M19" si="12">SUMIF($F20:$F32,$G19,L20:L32)</f>
        <v>1500</v>
      </c>
      <c r="M19" s="111">
        <f t="shared" si="12"/>
        <v>1500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1500</v>
      </c>
      <c r="L20" s="88">
        <f t="shared" si="13"/>
        <v>1500</v>
      </c>
      <c r="M20" s="88">
        <f t="shared" si="13"/>
        <v>1500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1500</v>
      </c>
      <c r="L21" s="88">
        <f t="shared" ref="L21:M21" si="14">SUM(L22,L24,L30)</f>
        <v>1500</v>
      </c>
      <c r="M21" s="88">
        <f t="shared" si="14"/>
        <v>1500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1500</v>
      </c>
      <c r="L24" s="88">
        <f t="shared" ref="L24:M24" si="16">SUM(L25:L29)</f>
        <v>1500</v>
      </c>
      <c r="M24" s="88">
        <f t="shared" si="16"/>
        <v>1500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1500</v>
      </c>
      <c r="L25" s="164">
        <v>1500</v>
      </c>
      <c r="M25" s="164">
        <v>1500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8263</v>
      </c>
      <c r="L33" s="101">
        <f t="shared" ref="L33:M33" si="18">SUM(L35)</f>
        <v>8263</v>
      </c>
      <c r="M33" s="101">
        <f t="shared" si="18"/>
        <v>8263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8263</v>
      </c>
      <c r="L34" s="111">
        <f t="shared" ref="L34:M34" si="20">SUMIF($F35:$F40,$G34,L35:L40)</f>
        <v>8263</v>
      </c>
      <c r="M34" s="111">
        <f t="shared" si="20"/>
        <v>8263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8263</v>
      </c>
      <c r="L35" s="88">
        <f t="shared" si="21"/>
        <v>8263</v>
      </c>
      <c r="M35" s="88">
        <f t="shared" si="21"/>
        <v>8263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8263</v>
      </c>
      <c r="L36" s="88">
        <f t="shared" si="21"/>
        <v>8263</v>
      </c>
      <c r="M36" s="88">
        <f t="shared" si="21"/>
        <v>8263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8263</v>
      </c>
      <c r="L37" s="88">
        <f t="shared" ref="L37:M37" si="23">SUM(L38:L39)</f>
        <v>8263</v>
      </c>
      <c r="M37" s="88">
        <f t="shared" si="23"/>
        <v>8263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8263</v>
      </c>
      <c r="L38" s="164">
        <v>8263</v>
      </c>
      <c r="M38" s="164">
        <v>8263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148800</v>
      </c>
      <c r="L41" s="117">
        <f t="shared" ref="L41:M41" si="24">SUM(L43)</f>
        <v>148800</v>
      </c>
      <c r="M41" s="117">
        <f t="shared" si="24"/>
        <v>148800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148800</v>
      </c>
      <c r="L42" s="111">
        <f t="shared" ref="L42:M42" si="25">SUMIF($F43:$F81,$G42,L43:L81)</f>
        <v>148800</v>
      </c>
      <c r="M42" s="111">
        <f t="shared" si="25"/>
        <v>148800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148800</v>
      </c>
      <c r="L43" s="88">
        <f t="shared" ref="L43:M43" si="26">SUM(L44,L73,L78)</f>
        <v>148800</v>
      </c>
      <c r="M43" s="88">
        <f t="shared" si="26"/>
        <v>148800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141200</v>
      </c>
      <c r="L44" s="88">
        <f t="shared" ref="L44:M44" si="27">SUM(L45,L49,L55,L67,L65)</f>
        <v>141200</v>
      </c>
      <c r="M44" s="88">
        <f t="shared" si="27"/>
        <v>141200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15500</v>
      </c>
      <c r="L45" s="88">
        <f t="shared" ref="L45:M45" si="28">SUM(L46:L48)</f>
        <v>15500</v>
      </c>
      <c r="M45" s="88">
        <f t="shared" si="28"/>
        <v>15500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10000</v>
      </c>
      <c r="L46" s="164">
        <v>10000</v>
      </c>
      <c r="M46" s="164">
        <v>10000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4000</v>
      </c>
      <c r="L47" s="164">
        <v>4000</v>
      </c>
      <c r="M47" s="164">
        <v>4000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1500</v>
      </c>
      <c r="L48" s="164">
        <v>1500</v>
      </c>
      <c r="M48" s="164">
        <v>1500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58000</v>
      </c>
      <c r="L49" s="88">
        <f t="shared" ref="L49:M49" si="29">SUM(L50:L54)</f>
        <v>58000</v>
      </c>
      <c r="M49" s="88">
        <f t="shared" si="29"/>
        <v>58000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28000</v>
      </c>
      <c r="L50" s="164">
        <v>28000</v>
      </c>
      <c r="M50" s="164">
        <v>28000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3000</v>
      </c>
      <c r="L51" s="164">
        <v>3000</v>
      </c>
      <c r="M51" s="164">
        <v>3000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15000</v>
      </c>
      <c r="L52" s="164">
        <v>15000</v>
      </c>
      <c r="M52" s="164">
        <v>15000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8000</v>
      </c>
      <c r="L53" s="164">
        <v>8000</v>
      </c>
      <c r="M53" s="164">
        <v>8000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4000</v>
      </c>
      <c r="L54" s="164">
        <v>4000</v>
      </c>
      <c r="M54" s="164">
        <v>4000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51200</v>
      </c>
      <c r="L55" s="88">
        <f t="shared" ref="L55:M55" si="30">SUM(L56:L64)</f>
        <v>51200</v>
      </c>
      <c r="M55" s="88">
        <f t="shared" si="30"/>
        <v>51200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16000</v>
      </c>
      <c r="L56" s="164">
        <v>16000</v>
      </c>
      <c r="M56" s="164">
        <v>16000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3000</v>
      </c>
      <c r="L58" s="164">
        <v>3000</v>
      </c>
      <c r="M58" s="164">
        <v>3000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17000</v>
      </c>
      <c r="L59" s="164">
        <v>17000</v>
      </c>
      <c r="M59" s="164">
        <v>17000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1000</v>
      </c>
      <c r="L60" s="164">
        <v>1000</v>
      </c>
      <c r="M60" s="164">
        <v>1000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3000</v>
      </c>
      <c r="L61" s="164">
        <v>3000</v>
      </c>
      <c r="M61" s="164">
        <v>3000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3000</v>
      </c>
      <c r="L62" s="164">
        <v>3000</v>
      </c>
      <c r="M62" s="164">
        <v>3000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7000</v>
      </c>
      <c r="L63" s="164">
        <v>7000</v>
      </c>
      <c r="M63" s="164">
        <v>7000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1200</v>
      </c>
      <c r="L64" s="164">
        <v>1200</v>
      </c>
      <c r="M64" s="164">
        <v>1200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16500</v>
      </c>
      <c r="L67" s="88">
        <f t="shared" ref="L67:M67" si="32">SUM(L68:L72)</f>
        <v>16500</v>
      </c>
      <c r="M67" s="88">
        <f t="shared" si="32"/>
        <v>16500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2500</v>
      </c>
      <c r="L69" s="164">
        <v>2500</v>
      </c>
      <c r="M69" s="164">
        <v>2500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2000</v>
      </c>
      <c r="L70" s="164">
        <v>2000</v>
      </c>
      <c r="M70" s="164">
        <v>2000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3000</v>
      </c>
      <c r="L71" s="164">
        <v>3000</v>
      </c>
      <c r="M71" s="164">
        <v>3000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9000</v>
      </c>
      <c r="L72" s="164">
        <v>9000</v>
      </c>
      <c r="M72" s="164">
        <v>9000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4600</v>
      </c>
      <c r="L73" s="88">
        <f t="shared" ref="L73:M73" si="33">SUM(L74)</f>
        <v>4600</v>
      </c>
      <c r="M73" s="88">
        <f t="shared" si="33"/>
        <v>4600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4600</v>
      </c>
      <c r="L74" s="88">
        <f t="shared" ref="L74:M74" si="34">SUM(L75:L77)</f>
        <v>4600</v>
      </c>
      <c r="M74" s="88">
        <f t="shared" si="34"/>
        <v>4600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4000</v>
      </c>
      <c r="L75" s="164">
        <v>4000</v>
      </c>
      <c r="M75" s="164">
        <v>4000</v>
      </c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100</v>
      </c>
      <c r="L76" s="164">
        <v>100</v>
      </c>
      <c r="M76" s="164">
        <v>100</v>
      </c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>
        <v>500</v>
      </c>
      <c r="L77" s="164">
        <v>500</v>
      </c>
      <c r="M77" s="164">
        <v>500</v>
      </c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3000</v>
      </c>
      <c r="L78" s="88">
        <f t="shared" ref="L78:L79" si="40">SUM(L79)</f>
        <v>3000</v>
      </c>
      <c r="M78" s="88">
        <f t="shared" ref="M78:M79" si="41">SUM(M79)</f>
        <v>3000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3000</v>
      </c>
      <c r="L79" s="88">
        <f t="shared" si="40"/>
        <v>3000</v>
      </c>
      <c r="M79" s="88">
        <f t="shared" si="41"/>
        <v>3000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3000</v>
      </c>
      <c r="L80" s="164">
        <v>3000</v>
      </c>
      <c r="M80" s="164">
        <v>3000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242100</v>
      </c>
      <c r="L82" s="117">
        <f t="shared" ref="L82:M82" si="42">SUM(L84)</f>
        <v>242100</v>
      </c>
      <c r="M82" s="117">
        <f t="shared" si="42"/>
        <v>242100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242100</v>
      </c>
      <c r="L83" s="111">
        <f t="shared" ref="L83:M83" si="44">SUMIF($F84:$F100,$G83,L84:L100)</f>
        <v>242100</v>
      </c>
      <c r="M83" s="111">
        <f t="shared" si="44"/>
        <v>242100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242100</v>
      </c>
      <c r="L84" s="88">
        <f t="shared" si="48"/>
        <v>242100</v>
      </c>
      <c r="M84" s="88">
        <f t="shared" si="48"/>
        <v>242100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242100</v>
      </c>
      <c r="L85" s="88">
        <f t="shared" ref="L85:M85" si="49">SUM(L86,L90,L98)</f>
        <v>242100</v>
      </c>
      <c r="M85" s="88">
        <f t="shared" si="49"/>
        <v>242100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160000</v>
      </c>
      <c r="L86" s="88">
        <f t="shared" ref="L86:M86" si="51">SUM(L87:L89)</f>
        <v>160000</v>
      </c>
      <c r="M86" s="88">
        <f t="shared" si="51"/>
        <v>160000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150000</v>
      </c>
      <c r="L88" s="164">
        <v>150000</v>
      </c>
      <c r="M88" s="164">
        <v>150000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82100</v>
      </c>
      <c r="L90" s="88">
        <f t="shared" ref="L90:M90" si="52">SUM(L91:L97)</f>
        <v>82100</v>
      </c>
      <c r="M90" s="88">
        <f t="shared" si="52"/>
        <v>82100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70000</v>
      </c>
      <c r="L92" s="164">
        <v>70000</v>
      </c>
      <c r="M92" s="164">
        <v>70000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5100</v>
      </c>
      <c r="L93" s="164">
        <v>5100</v>
      </c>
      <c r="M93" s="164">
        <v>5100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7000</v>
      </c>
      <c r="L95" s="164">
        <v>7000</v>
      </c>
      <c r="M95" s="164">
        <v>7000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3180000</v>
      </c>
      <c r="L198" s="98">
        <f t="shared" ref="L198:M198" si="100">SUM(L199,L538)</f>
        <v>3160000</v>
      </c>
      <c r="M198" s="98">
        <f t="shared" si="100"/>
        <v>3160000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3180000</v>
      </c>
      <c r="L199" s="101">
        <f t="shared" ref="L199:M199" si="101">SUM(L206,L457)</f>
        <v>3160000</v>
      </c>
      <c r="M199" s="101">
        <f t="shared" si="101"/>
        <v>3160000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77000</v>
      </c>
      <c r="L200" s="111">
        <f t="shared" ref="L200:M200" si="102">SUMIF($F206:$F537,$G200,L206:L537)</f>
        <v>57000</v>
      </c>
      <c r="M200" s="111">
        <f t="shared" si="102"/>
        <v>57000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3101000</v>
      </c>
      <c r="L202" s="111">
        <f t="shared" ref="L202:M202" si="104">SUMIF($F206:$F537,$G202,L206:L537)</f>
        <v>3101000</v>
      </c>
      <c r="M202" s="111">
        <f t="shared" si="104"/>
        <v>3101000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2000</v>
      </c>
      <c r="L203" s="111">
        <f t="shared" ref="L203:M203" si="105">SUMIF($F206:$F537,$G203,L206:L537)</f>
        <v>2000</v>
      </c>
      <c r="M203" s="111">
        <f t="shared" si="105"/>
        <v>2000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3107000</v>
      </c>
      <c r="L206" s="88">
        <f t="shared" ref="L206:M206" si="110">SUM(L207,L247,L409,L435,L449)</f>
        <v>3100000</v>
      </c>
      <c r="M206" s="88">
        <f t="shared" si="110"/>
        <v>3100000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2903000</v>
      </c>
      <c r="L207" s="88">
        <f t="shared" ref="L207:M207" si="111">SUM(L208,L227,L234)</f>
        <v>2903000</v>
      </c>
      <c r="M207" s="88">
        <f t="shared" si="111"/>
        <v>2903000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2413000</v>
      </c>
      <c r="L208" s="88">
        <f t="shared" ref="L208:M208" si="112">SUM(L209:L226)</f>
        <v>2413000</v>
      </c>
      <c r="M208" s="88">
        <f t="shared" si="112"/>
        <v>2413000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2400000</v>
      </c>
      <c r="L211" s="164">
        <v>2400000</v>
      </c>
      <c r="M211" s="164">
        <v>2400000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10000</v>
      </c>
      <c r="L217" s="164">
        <v>10000</v>
      </c>
      <c r="M217" s="164">
        <v>10000</v>
      </c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>
        <v>3000</v>
      </c>
      <c r="L223" s="164">
        <v>3000</v>
      </c>
      <c r="M223" s="164">
        <v>3000</v>
      </c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120000</v>
      </c>
      <c r="L227" s="88">
        <f>SUM(L228:L233)</f>
        <v>120000</v>
      </c>
      <c r="M227" s="88">
        <f t="shared" ref="M227" si="114">SUM(M228:M233)</f>
        <v>120000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120000</v>
      </c>
      <c r="L230" s="164">
        <v>120000</v>
      </c>
      <c r="M230" s="164">
        <v>120000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370000</v>
      </c>
      <c r="L234" s="88">
        <f t="shared" ref="L234:M234" si="115">SUM(L235:L246)</f>
        <v>370000</v>
      </c>
      <c r="M234" s="88">
        <f t="shared" si="115"/>
        <v>370000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370000</v>
      </c>
      <c r="L237" s="164">
        <v>370000</v>
      </c>
      <c r="M237" s="164">
        <v>370000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203000</v>
      </c>
      <c r="L247" s="88">
        <f t="shared" ref="L247:M247" si="116">SUM(L248,L273,L310,L372,L365)</f>
        <v>196000</v>
      </c>
      <c r="M247" s="88">
        <f t="shared" si="116"/>
        <v>196000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141600</v>
      </c>
      <c r="L248" s="88">
        <f>SUM(L249:L272)</f>
        <v>141600</v>
      </c>
      <c r="M248" s="88">
        <f t="shared" ref="M248" si="117">SUM(M249:M272)</f>
        <v>141600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>
        <v>1000</v>
      </c>
      <c r="L249" s="164">
        <v>1000</v>
      </c>
      <c r="M249" s="164">
        <v>1000</v>
      </c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140000</v>
      </c>
      <c r="L257" s="164">
        <v>140000</v>
      </c>
      <c r="M257" s="164">
        <v>140000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>
        <v>400</v>
      </c>
      <c r="L261" s="164">
        <v>400</v>
      </c>
      <c r="M261" s="164">
        <v>400</v>
      </c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>
        <v>200</v>
      </c>
      <c r="L267" s="164">
        <v>200</v>
      </c>
      <c r="M267" s="164">
        <v>200</v>
      </c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24500</v>
      </c>
      <c r="L273" s="88">
        <f>SUM(L274:L309)</f>
        <v>24500</v>
      </c>
      <c r="M273" s="88">
        <f t="shared" ref="M273" si="118">SUM(M274:M309)</f>
        <v>24500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>
        <v>22000</v>
      </c>
      <c r="L280" s="164">
        <v>22000</v>
      </c>
      <c r="M280" s="164">
        <v>22000</v>
      </c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>
        <v>500</v>
      </c>
      <c r="L286" s="164">
        <v>500</v>
      </c>
      <c r="M286" s="164">
        <v>500</v>
      </c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>
        <v>500</v>
      </c>
      <c r="L292" s="164">
        <v>500</v>
      </c>
      <c r="M292" s="164">
        <v>500</v>
      </c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500</v>
      </c>
      <c r="L298" s="164">
        <v>500</v>
      </c>
      <c r="M298" s="164">
        <v>500</v>
      </c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>
        <v>1000</v>
      </c>
      <c r="L304" s="164">
        <v>1000</v>
      </c>
      <c r="M304" s="164">
        <v>1000</v>
      </c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2100</v>
      </c>
      <c r="L310" s="88">
        <f>SUM(L311:L364)</f>
        <v>2100</v>
      </c>
      <c r="M310" s="88">
        <f t="shared" ref="M310" si="120">SUM(M311:M364)</f>
        <v>2100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>
        <v>500</v>
      </c>
      <c r="L311" s="164">
        <v>500</v>
      </c>
      <c r="M311" s="164">
        <v>500</v>
      </c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>
        <v>300</v>
      </c>
      <c r="L323" s="164">
        <v>300</v>
      </c>
      <c r="M323" s="164">
        <v>300</v>
      </c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>
        <v>200</v>
      </c>
      <c r="L329" s="164">
        <v>200</v>
      </c>
      <c r="M329" s="164">
        <v>200</v>
      </c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>
        <v>500</v>
      </c>
      <c r="L347" s="164">
        <v>500</v>
      </c>
      <c r="M347" s="164">
        <v>500</v>
      </c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>
        <v>500</v>
      </c>
      <c r="L353" s="164">
        <v>500</v>
      </c>
      <c r="M353" s="164">
        <v>500</v>
      </c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>
        <v>100</v>
      </c>
      <c r="L359" s="164">
        <v>100</v>
      </c>
      <c r="M359" s="164">
        <v>100</v>
      </c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34800</v>
      </c>
      <c r="L372" s="88">
        <f>SUM(L373:L408)</f>
        <v>27800</v>
      </c>
      <c r="M372" s="88">
        <f t="shared" ref="M372" si="126">SUM(M373:M408)</f>
        <v>27800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500</v>
      </c>
      <c r="L385" s="164">
        <v>500</v>
      </c>
      <c r="M385" s="164">
        <v>500</v>
      </c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>
        <v>100</v>
      </c>
      <c r="L391" s="164">
        <v>100</v>
      </c>
      <c r="M391" s="164">
        <v>100</v>
      </c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>
        <v>200</v>
      </c>
      <c r="L397" s="164">
        <v>200</v>
      </c>
      <c r="M397" s="164">
        <v>200</v>
      </c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8000</v>
      </c>
      <c r="L399" s="164">
        <v>8000</v>
      </c>
      <c r="M399" s="164">
        <v>8000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24000</v>
      </c>
      <c r="L403" s="164">
        <v>17000</v>
      </c>
      <c r="M403" s="164">
        <v>17000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>
        <v>2000</v>
      </c>
      <c r="L406" s="164">
        <v>2000</v>
      </c>
      <c r="M406" s="164">
        <v>2000</v>
      </c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1000</v>
      </c>
      <c r="L409" s="88">
        <f t="shared" ref="L409:M409" si="130">SUM(L410)</f>
        <v>1000</v>
      </c>
      <c r="M409" s="88">
        <f t="shared" si="130"/>
        <v>1000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1000</v>
      </c>
      <c r="L410" s="88">
        <f>SUM(L411:L434)</f>
        <v>1000</v>
      </c>
      <c r="M410" s="88">
        <f t="shared" ref="M410" si="131">SUM(M411:M434)</f>
        <v>1000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1000</v>
      </c>
      <c r="L411" s="164">
        <v>1000</v>
      </c>
      <c r="M411" s="164">
        <v>1000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73000</v>
      </c>
      <c r="L457" s="88">
        <f t="shared" ref="L457:M457" si="139">SUM(L458,L466)</f>
        <v>60000</v>
      </c>
      <c r="M457" s="88">
        <f t="shared" si="139"/>
        <v>60000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73000</v>
      </c>
      <c r="L466" s="88">
        <f t="shared" ref="L466:M466" si="142">SUM(L467,L474,L517,L524)</f>
        <v>60000</v>
      </c>
      <c r="M466" s="88">
        <f t="shared" si="142"/>
        <v>60000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19000</v>
      </c>
      <c r="L474" s="88">
        <f t="shared" ref="L474:M474" si="144">SUM(L475:L516)</f>
        <v>9000</v>
      </c>
      <c r="M474" s="88">
        <f t="shared" si="144"/>
        <v>9000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12000</v>
      </c>
      <c r="L475" s="164">
        <v>2000</v>
      </c>
      <c r="M475" s="164">
        <v>2000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>
        <v>2000</v>
      </c>
      <c r="L481" s="164">
        <v>2000</v>
      </c>
      <c r="M481" s="164">
        <v>2000</v>
      </c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>
        <v>2000</v>
      </c>
      <c r="L505" s="164">
        <v>2000</v>
      </c>
      <c r="M505" s="164">
        <v>2000</v>
      </c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>
        <v>3000</v>
      </c>
      <c r="L511" s="164">
        <v>3000</v>
      </c>
      <c r="M511" s="164">
        <v>3000</v>
      </c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54000</v>
      </c>
      <c r="L524" s="88">
        <f t="shared" ref="L524:M524" si="150">SUM(L525:L536)</f>
        <v>51000</v>
      </c>
      <c r="M524" s="88">
        <f t="shared" si="150"/>
        <v>51000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>
        <v>4000</v>
      </c>
      <c r="L525" s="164">
        <v>1000</v>
      </c>
      <c r="M525" s="164">
        <v>1000</v>
      </c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50000</v>
      </c>
      <c r="L527" s="164">
        <v>50000</v>
      </c>
      <c r="M527" s="164">
        <v>50000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94900</v>
      </c>
      <c r="L1001" s="98">
        <f t="shared" ref="L1001:M1001" si="253">SUM(L1002,L1024,L1035,L1055,L1062,L1069,L1146,L1095,L1115,L1122,L1186,L1166,L1129)</f>
        <v>94900</v>
      </c>
      <c r="M1001" s="98">
        <f t="shared" si="253"/>
        <v>94900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400</v>
      </c>
      <c r="L1055" s="101">
        <f t="shared" ref="L1055:M1055" si="284">SUM(L1057)</f>
        <v>400</v>
      </c>
      <c r="M1055" s="101">
        <f t="shared" si="284"/>
        <v>400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400</v>
      </c>
      <c r="L1056" s="111">
        <f t="shared" ref="L1056:M1056" si="286">SUMIF($F1057:$F1061,$G1056,L1057:L1061)</f>
        <v>400</v>
      </c>
      <c r="M1056" s="111">
        <f t="shared" si="286"/>
        <v>400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400</v>
      </c>
      <c r="L1057" s="88">
        <f t="shared" si="287"/>
        <v>400</v>
      </c>
      <c r="M1057" s="88">
        <f t="shared" si="287"/>
        <v>400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400</v>
      </c>
      <c r="L1058" s="88">
        <f t="shared" si="287"/>
        <v>400</v>
      </c>
      <c r="M1058" s="88">
        <f t="shared" si="287"/>
        <v>400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400</v>
      </c>
      <c r="L1059" s="88">
        <f t="shared" si="287"/>
        <v>400</v>
      </c>
      <c r="M1059" s="88">
        <f t="shared" si="287"/>
        <v>400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400</v>
      </c>
      <c r="L1060" s="164">
        <v>400</v>
      </c>
      <c r="M1060" s="164">
        <v>400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88000</v>
      </c>
      <c r="L1062" s="101">
        <f t="shared" ref="L1062:M1062" si="290">SUM(L1064)</f>
        <v>88000</v>
      </c>
      <c r="M1062" s="101">
        <f t="shared" si="290"/>
        <v>88000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88000</v>
      </c>
      <c r="L1063" s="111">
        <f t="shared" ref="L1063:M1063" si="292">SUMIF($F1064:$F1068,$G1063,L1064:L1068)</f>
        <v>88000</v>
      </c>
      <c r="M1063" s="111">
        <f t="shared" si="292"/>
        <v>88000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88000</v>
      </c>
      <c r="L1064" s="88">
        <f t="shared" si="295"/>
        <v>88000</v>
      </c>
      <c r="M1064" s="88">
        <f t="shared" si="295"/>
        <v>88000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88000</v>
      </c>
      <c r="L1065" s="88">
        <f t="shared" si="296"/>
        <v>88000</v>
      </c>
      <c r="M1065" s="88">
        <f t="shared" si="296"/>
        <v>88000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88000</v>
      </c>
      <c r="L1066" s="88">
        <f t="shared" si="296"/>
        <v>88000</v>
      </c>
      <c r="M1066" s="88">
        <f t="shared" si="296"/>
        <v>88000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88000</v>
      </c>
      <c r="L1067" s="164">
        <v>88000</v>
      </c>
      <c r="M1067" s="164">
        <v>88000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6500</v>
      </c>
      <c r="L1115" s="101">
        <f t="shared" ref="L1115:M1115" si="329">SUM(L1117)</f>
        <v>6500</v>
      </c>
      <c r="M1115" s="101">
        <f t="shared" si="329"/>
        <v>6500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6500</v>
      </c>
      <c r="L1116" s="111">
        <f t="shared" ref="L1116:M1116" si="331">SUMIF($F1117:$F1121,$G1116,L1117:L1121)</f>
        <v>6500</v>
      </c>
      <c r="M1116" s="111">
        <f t="shared" si="331"/>
        <v>6500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6500</v>
      </c>
      <c r="L1117" s="88">
        <f t="shared" si="335"/>
        <v>6500</v>
      </c>
      <c r="M1117" s="88">
        <f t="shared" si="335"/>
        <v>6500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6500</v>
      </c>
      <c r="L1118" s="88">
        <f t="shared" si="335"/>
        <v>6500</v>
      </c>
      <c r="M1118" s="88">
        <f t="shared" si="335"/>
        <v>6500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6500</v>
      </c>
      <c r="L1119" s="88">
        <f t="shared" ref="L1119:M1119" si="336">SUM(L1120:L1120)</f>
        <v>6500</v>
      </c>
      <c r="M1119" s="88">
        <f t="shared" si="336"/>
        <v>6500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6500</v>
      </c>
      <c r="L1120" s="164">
        <v>6500</v>
      </c>
      <c r="M1120" s="164">
        <v>6500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3675563</v>
      </c>
      <c r="L1202" s="143">
        <f>SUMIF($G$4:$G$1198,"&lt;10",L4:L1198)</f>
        <v>3655563</v>
      </c>
      <c r="M1202" s="143">
        <f>SUMIF($G$4:$G$1198,"&lt;10",M4:M1198)</f>
        <v>3655563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88400</v>
      </c>
      <c r="L1207" s="43">
        <f t="shared" ref="L1207:M1207" si="401">SUMIF($F$4:$F$1198,$F1207,L$4:L$1198)</f>
        <v>88400</v>
      </c>
      <c r="M1207" s="43">
        <f t="shared" si="401"/>
        <v>88400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400663</v>
      </c>
      <c r="L1208" s="43">
        <f t="shared" si="402"/>
        <v>400663</v>
      </c>
      <c r="M1208" s="43">
        <f t="shared" si="402"/>
        <v>400663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6500</v>
      </c>
      <c r="L1212" s="158">
        <f t="shared" si="403"/>
        <v>6500</v>
      </c>
      <c r="M1212" s="158">
        <f t="shared" si="403"/>
        <v>6500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77000</v>
      </c>
      <c r="L1213" s="43">
        <f t="shared" si="404"/>
        <v>57000</v>
      </c>
      <c r="M1213" s="43">
        <f t="shared" ref="M1213" si="405">SUMIF($F$4:$F$1198,$F1213,M$4:M$1198)</f>
        <v>57000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3101000</v>
      </c>
      <c r="L1215" s="43">
        <f t="shared" si="404"/>
        <v>3101000</v>
      </c>
      <c r="M1215" s="43">
        <f>SUMIF($F$4:$F$1198,$F1215,M$4:M$1198)</f>
        <v>3101000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2000</v>
      </c>
      <c r="L1216" s="43">
        <f t="shared" si="404"/>
        <v>2000</v>
      </c>
      <c r="M1216" s="43">
        <f>SUMIF($F$4:$F$1198,$F1216,M$4:M$1198)</f>
        <v>2000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3675563</v>
      </c>
      <c r="L1219" s="161">
        <f>SUM(L1207:L1218)</f>
        <v>3655563</v>
      </c>
      <c r="M1219" s="161">
        <f>SUM(M1207:M1218)</f>
        <v>3655563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Ivana</cp:lastModifiedBy>
  <cp:lastPrinted>2020-10-19T10:24:52Z</cp:lastPrinted>
  <dcterms:created xsi:type="dcterms:W3CDTF">2020-10-13T07:17:24Z</dcterms:created>
  <dcterms:modified xsi:type="dcterms:W3CDTF">2021-01-07T08:35:51Z</dcterms:modified>
</cp:coreProperties>
</file>